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,расходы'!$A$1:$D$98</definedName>
  </definedNames>
  <calcPr fullCalcOnLoad="1"/>
</workbook>
</file>

<file path=xl/sharedStrings.xml><?xml version="1.0" encoding="utf-8"?>
<sst xmlns="http://schemas.openxmlformats.org/spreadsheetml/2006/main" count="96" uniqueCount="95">
  <si>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</si>
  <si>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</si>
  <si>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</si>
  <si>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</si>
  <si>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</si>
  <si>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</si>
  <si>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</si>
  <si>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</si>
  <si>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</si>
  <si>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</si>
  <si>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</si>
  <si>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</si>
  <si>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</si>
  <si>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</si>
  <si>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</si>
  <si>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</si>
  <si>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</si>
  <si>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</si>
  <si>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</si>
  <si>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</si>
  <si>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</si>
  <si>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</si>
  <si>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</si>
  <si>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</si>
  <si>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</si>
  <si>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</si>
  <si>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</si>
  <si>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</si>
  <si>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</si>
  <si>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</si>
  <si>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</si>
  <si>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</si>
  <si>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</si>
  <si>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</si>
  <si>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</si>
  <si>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</si>
  <si>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</si>
  <si>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</si>
  <si>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</si>
  <si>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</si>
  <si>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</si>
  <si>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</si>
  <si>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</si>
  <si>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</si>
  <si>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</si>
  <si>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</si>
  <si>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</si>
  <si>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</si>
  <si>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</si>
  <si>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</si>
  <si>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</si>
  <si>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</si>
  <si>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</si>
  <si>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</si>
  <si>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</si>
  <si>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</si>
  <si>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</si>
  <si>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</si>
  <si>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</si>
  <si>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</si>
  <si>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</si>
  <si>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</si>
  <si>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</si>
  <si>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</si>
  <si>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</si>
  <si>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</si>
  <si>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</si>
  <si>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</si>
  <si>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</si>
  <si>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</si>
  <si>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</si>
  <si>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</si>
  <si>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</si>
  <si>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</si>
  <si>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</si>
  <si>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</si>
  <si>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</si>
  <si>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</si>
  <si>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</si>
  <si>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</si>
  <si>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</si>
  <si>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</si>
  <si>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</si>
  <si>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</si>
  <si>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</si>
  <si>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</si>
  <si>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</si>
  <si>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</si>
  <si>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</si>
  <si>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</si>
  <si>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Исполнено 
</t>
  </si>
  <si>
    <t>дополнительное образование детей</t>
  </si>
  <si>
    <t xml:space="preserve">План  на 2018 год 
</t>
  </si>
  <si>
    <t xml:space="preserve">     обеспечение пожарной безопасности</t>
  </si>
  <si>
    <t xml:space="preserve"> Сведения о ходе исполнения  бюджета города Ачинска на 31.12.2018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</si>
</sst>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1"/>
  <sheetViews>
    <sheetView tabSelected="1" view="pageBreakPreview" zoomScaleSheetLayoutView="100" zoomScalePageLayoutView="0" workbookViewId="0" topLeftCell="A86">
      <selection activeCell="C92" sqref="C92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0" t="s">
        <v>94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92</v>
      </c>
      <c r="C5" s="51" t="s">
        <v>90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2806214</v>
      </c>
      <c r="C9" s="35">
        <f>C10+C26+C27+C28+C29</f>
        <v>2800877</v>
      </c>
      <c r="D9" s="27">
        <f>C9/B9*100</f>
        <v>99.809814932147</v>
      </c>
    </row>
    <row r="10" spans="1:4" s="2" customFormat="1" ht="18" customHeight="1">
      <c r="A10" s="23" t="s">
        <v>11</v>
      </c>
      <c r="B10" s="36">
        <f>B11+B12+B13+B14+B15+B16+B17+B18+B19+B20+B21+B22+B23+B24+B25</f>
        <v>925467</v>
      </c>
      <c r="C10" s="36">
        <f>C11+C12+C13+C14+C15+C16+C17+C18+C19+C20+C21+C22+C23+C24+C25</f>
        <v>941257</v>
      </c>
      <c r="D10" s="21">
        <f aca="true" t="shared" si="0" ref="D10:D78">C10/B10*100</f>
        <v>101.70616564393977</v>
      </c>
    </row>
    <row r="11" spans="1:4" ht="17.25" customHeight="1">
      <c r="A11" s="11" t="s">
        <v>62</v>
      </c>
      <c r="B11" s="36">
        <v>24717</v>
      </c>
      <c r="C11" s="44">
        <v>20365</v>
      </c>
      <c r="D11" s="21">
        <f t="shared" si="0"/>
        <v>82.39268519642351</v>
      </c>
    </row>
    <row r="12" spans="1:4" ht="16.5" customHeight="1">
      <c r="A12" s="12" t="s">
        <v>63</v>
      </c>
      <c r="B12" s="36">
        <v>502366</v>
      </c>
      <c r="C12" s="44">
        <v>514122</v>
      </c>
      <c r="D12" s="21">
        <f t="shared" si="0"/>
        <v>102.3401265213012</v>
      </c>
    </row>
    <row r="13" spans="1:4" ht="53.25" customHeight="1">
      <c r="A13" s="12" t="s">
        <v>64</v>
      </c>
      <c r="B13" s="36">
        <v>17644</v>
      </c>
      <c r="C13" s="44">
        <v>19076</v>
      </c>
      <c r="D13" s="21">
        <f t="shared" si="0"/>
        <v>108.1160734527318</v>
      </c>
    </row>
    <row r="14" spans="1:4" ht="17.25" customHeight="1">
      <c r="A14" s="12" t="s">
        <v>65</v>
      </c>
      <c r="B14" s="36">
        <v>56327</v>
      </c>
      <c r="C14" s="44">
        <v>55781</v>
      </c>
      <c r="D14" s="21">
        <f t="shared" si="0"/>
        <v>99.03066025174428</v>
      </c>
    </row>
    <row r="15" spans="1:4" ht="18" customHeight="1">
      <c r="A15" s="12" t="s">
        <v>66</v>
      </c>
      <c r="B15" s="36">
        <v>26527</v>
      </c>
      <c r="C15" s="44">
        <v>28902</v>
      </c>
      <c r="D15" s="21">
        <f t="shared" si="0"/>
        <v>108.95314208165266</v>
      </c>
    </row>
    <row r="16" spans="1:4" ht="16.5" customHeight="1">
      <c r="A16" s="12" t="s">
        <v>67</v>
      </c>
      <c r="B16" s="36">
        <v>30163</v>
      </c>
      <c r="C16" s="44">
        <v>30208</v>
      </c>
      <c r="D16" s="21">
        <f t="shared" si="0"/>
        <v>100.14918940423698</v>
      </c>
    </row>
    <row r="17" spans="1:4" ht="17.25" customHeight="1">
      <c r="A17" s="12" t="s">
        <v>68</v>
      </c>
      <c r="B17" s="36">
        <v>23950</v>
      </c>
      <c r="C17" s="44">
        <v>24040</v>
      </c>
      <c r="D17" s="21">
        <f t="shared" si="0"/>
        <v>100.37578288100208</v>
      </c>
    </row>
    <row r="18" spans="1:4" ht="49.5" customHeight="1">
      <c r="A18" s="10" t="s">
        <v>69</v>
      </c>
      <c r="B18" s="36">
        <v>1</v>
      </c>
      <c r="C18" s="44">
        <v>0</v>
      </c>
      <c r="D18" s="21">
        <v>0</v>
      </c>
    </row>
    <row r="19" spans="1:4" ht="47.25" customHeight="1">
      <c r="A19" s="12" t="s">
        <v>70</v>
      </c>
      <c r="B19" s="36">
        <v>119409</v>
      </c>
      <c r="C19" s="44">
        <v>121210</v>
      </c>
      <c r="D19" s="21">
        <f t="shared" si="0"/>
        <v>101.50826152132586</v>
      </c>
    </row>
    <row r="20" spans="1:4" ht="30.75" customHeight="1">
      <c r="A20" s="12" t="s">
        <v>71</v>
      </c>
      <c r="B20" s="36">
        <v>9776</v>
      </c>
      <c r="C20" s="44">
        <v>9827</v>
      </c>
      <c r="D20" s="21">
        <f t="shared" si="0"/>
        <v>100.52168576104745</v>
      </c>
    </row>
    <row r="21" spans="1:4" ht="33" customHeight="1">
      <c r="A21" s="12" t="s">
        <v>72</v>
      </c>
      <c r="B21" s="36">
        <v>52627</v>
      </c>
      <c r="C21" s="44">
        <v>51417</v>
      </c>
      <c r="D21" s="21">
        <f t="shared" si="0"/>
        <v>97.70079996959736</v>
      </c>
    </row>
    <row r="22" spans="1:4" ht="32.25" customHeight="1">
      <c r="A22" s="12" t="s">
        <v>73</v>
      </c>
      <c r="B22" s="36">
        <v>44907</v>
      </c>
      <c r="C22" s="44">
        <v>46470</v>
      </c>
      <c r="D22" s="21">
        <f t="shared" si="0"/>
        <v>103.48052642127064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17053</v>
      </c>
      <c r="C24" s="44">
        <v>20131</v>
      </c>
      <c r="D24" s="21">
        <f t="shared" si="0"/>
        <v>118.04961003928926</v>
      </c>
    </row>
    <row r="25" spans="1:4" ht="17.25" customHeight="1">
      <c r="A25" s="12" t="s">
        <v>76</v>
      </c>
      <c r="B25" s="36">
        <v>0</v>
      </c>
      <c r="C25" s="44">
        <v>-292</v>
      </c>
      <c r="D25" s="21">
        <v>0</v>
      </c>
    </row>
    <row r="26" spans="1:4" ht="31.5" customHeight="1">
      <c r="A26" s="24" t="s">
        <v>8</v>
      </c>
      <c r="B26" s="44">
        <v>1851687</v>
      </c>
      <c r="C26" s="45">
        <v>1830474</v>
      </c>
      <c r="D26" s="21">
        <f t="shared" si="0"/>
        <v>98.85439601833356</v>
      </c>
    </row>
    <row r="27" spans="1:4" ht="47.25" customHeight="1">
      <c r="A27" s="25" t="s">
        <v>88</v>
      </c>
      <c r="B27" s="44">
        <v>34494</v>
      </c>
      <c r="C27" s="44">
        <v>34588</v>
      </c>
      <c r="D27" s="21">
        <f>C27/B27*100</f>
        <v>100.2725111613614</v>
      </c>
    </row>
    <row r="28" spans="1:4" ht="94.5" customHeight="1">
      <c r="A28" s="25" t="s">
        <v>77</v>
      </c>
      <c r="B28" s="36">
        <v>0</v>
      </c>
      <c r="C28" s="37">
        <v>26</v>
      </c>
      <c r="D28" s="21">
        <v>0</v>
      </c>
    </row>
    <row r="29" spans="1:4" ht="63" customHeight="1">
      <c r="A29" s="24" t="s">
        <v>78</v>
      </c>
      <c r="B29" s="38">
        <v>-5434</v>
      </c>
      <c r="C29" s="37">
        <v>-5468</v>
      </c>
      <c r="D29" s="21">
        <f t="shared" si="0"/>
        <v>100.62569009937432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61</v>
      </c>
      <c r="B31" s="39">
        <f>B32+B41+B47+B53+B60+B66+B69+B74+B80+B83+B85</f>
        <v>2891519</v>
      </c>
      <c r="C31" s="39">
        <f>C32+C41+C47+C53+C60+C66+C69+C74+C80+C83+C85</f>
        <v>2847749</v>
      </c>
      <c r="D31" s="28">
        <f>C31/B31*100</f>
        <v>98.48626275670331</v>
      </c>
    </row>
    <row r="32" spans="1:4" ht="16.5" customHeight="1">
      <c r="A32" s="14" t="s">
        <v>1</v>
      </c>
      <c r="B32" s="40">
        <f>B33+B34+B35+B37+B38+B39+B40</f>
        <v>175511</v>
      </c>
      <c r="C32" s="40">
        <f>C33+C34+C35+C37+C38+C39+C40</f>
        <v>168461</v>
      </c>
      <c r="D32" s="28">
        <f>C32/B32*100</f>
        <v>95.98315775079624</v>
      </c>
    </row>
    <row r="33" spans="1:4" ht="61.5" customHeight="1">
      <c r="A33" s="15" t="s">
        <v>18</v>
      </c>
      <c r="B33" s="36">
        <v>1344</v>
      </c>
      <c r="C33" s="38">
        <v>1330</v>
      </c>
      <c r="D33" s="21">
        <f t="shared" si="0"/>
        <v>98.95833333333334</v>
      </c>
    </row>
    <row r="34" spans="1:4" ht="77.25" customHeight="1">
      <c r="A34" s="15" t="s">
        <v>19</v>
      </c>
      <c r="B34" s="36">
        <v>9826</v>
      </c>
      <c r="C34" s="38">
        <v>9739</v>
      </c>
      <c r="D34" s="21">
        <f t="shared" si="0"/>
        <v>99.11459393445959</v>
      </c>
    </row>
    <row r="35" spans="1:4" ht="96.75" customHeight="1">
      <c r="A35" s="15" t="s">
        <v>20</v>
      </c>
      <c r="B35" s="38">
        <v>89701</v>
      </c>
      <c r="C35" s="38">
        <v>87759</v>
      </c>
      <c r="D35" s="21">
        <f>C35/B35*100</f>
        <v>97.83502970981371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391</v>
      </c>
      <c r="C37" s="38">
        <v>391</v>
      </c>
      <c r="D37" s="21">
        <f>C37/B37*100</f>
        <v>100</v>
      </c>
    </row>
    <row r="38" spans="1:4" ht="66.75" customHeight="1">
      <c r="A38" s="15" t="s">
        <v>22</v>
      </c>
      <c r="B38" s="36">
        <v>13956</v>
      </c>
      <c r="C38" s="38">
        <v>13882</v>
      </c>
      <c r="D38" s="21">
        <f t="shared" si="0"/>
        <v>99.46976210948696</v>
      </c>
    </row>
    <row r="39" spans="1:4" ht="15" customHeight="1">
      <c r="A39" s="15" t="s">
        <v>23</v>
      </c>
      <c r="B39" s="36">
        <v>3196</v>
      </c>
      <c r="C39" s="38">
        <v>0</v>
      </c>
      <c r="D39" s="21">
        <f>C39/B39*100</f>
        <v>0</v>
      </c>
    </row>
    <row r="40" spans="1:4" ht="16.5" customHeight="1">
      <c r="A40" s="15" t="s">
        <v>24</v>
      </c>
      <c r="B40" s="36">
        <v>57097</v>
      </c>
      <c r="C40" s="38">
        <v>55360</v>
      </c>
      <c r="D40" s="21">
        <f t="shared" si="0"/>
        <v>96.95780864143475</v>
      </c>
    </row>
    <row r="41" spans="1:4" ht="34.5" customHeight="1">
      <c r="A41" s="14" t="s">
        <v>2</v>
      </c>
      <c r="B41" s="36">
        <f>B43+B46+B45</f>
        <v>26228</v>
      </c>
      <c r="C41" s="36">
        <f>C43+C46+C45</f>
        <v>25565</v>
      </c>
      <c r="D41" s="21">
        <f t="shared" si="0"/>
        <v>97.4721671496111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24292</v>
      </c>
      <c r="C43" s="38">
        <v>23651</v>
      </c>
      <c r="D43" s="21">
        <f t="shared" si="0"/>
        <v>97.3612712003952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 t="e">
        <f t="shared" si="0"/>
        <v>#DIV/0!</v>
      </c>
    </row>
    <row r="45" spans="1:4" ht="18" customHeight="1">
      <c r="A45" s="46" t="s">
        <v>93</v>
      </c>
      <c r="B45" s="36">
        <v>31</v>
      </c>
      <c r="C45" s="38">
        <v>31</v>
      </c>
      <c r="D45" s="21">
        <f t="shared" si="0"/>
        <v>100</v>
      </c>
    </row>
    <row r="46" spans="1:4" ht="51" customHeight="1">
      <c r="A46" s="15" t="s">
        <v>58</v>
      </c>
      <c r="B46" s="36">
        <v>1905</v>
      </c>
      <c r="C46" s="38">
        <v>1883</v>
      </c>
      <c r="D46" s="21">
        <f t="shared" si="0"/>
        <v>98.84514435695539</v>
      </c>
    </row>
    <row r="47" spans="1:4" ht="15.75">
      <c r="A47" s="14" t="s">
        <v>28</v>
      </c>
      <c r="B47" s="38">
        <f>B49+B50+B51+B52</f>
        <v>243517</v>
      </c>
      <c r="C47" s="36">
        <f>C49+C50+C51+C52</f>
        <v>236314</v>
      </c>
      <c r="D47" s="21">
        <f t="shared" si="0"/>
        <v>97.04209562371415</v>
      </c>
    </row>
    <row r="48" spans="1:4" ht="15.75" hidden="1">
      <c r="A48" s="18" t="s">
        <v>59</v>
      </c>
      <c r="B48" s="36">
        <v>0</v>
      </c>
      <c r="C48" s="38">
        <v>0</v>
      </c>
      <c r="D48" s="21">
        <v>0</v>
      </c>
    </row>
    <row r="49" spans="1:4" ht="15.75">
      <c r="A49" s="15" t="s">
        <v>89</v>
      </c>
      <c r="B49" s="36">
        <v>0</v>
      </c>
      <c r="C49" s="38">
        <v>0</v>
      </c>
      <c r="D49" s="21"/>
    </row>
    <row r="50" spans="1:4" ht="16.5" customHeight="1">
      <c r="A50" s="15" t="s">
        <v>29</v>
      </c>
      <c r="B50" s="36">
        <v>61067</v>
      </c>
      <c r="C50" s="38">
        <v>56536</v>
      </c>
      <c r="D50" s="21">
        <f>C50/B50*100</f>
        <v>92.58028067532382</v>
      </c>
    </row>
    <row r="51" spans="1:4" ht="18" customHeight="1">
      <c r="A51" s="15" t="s">
        <v>30</v>
      </c>
      <c r="B51" s="36">
        <v>176943</v>
      </c>
      <c r="C51" s="38">
        <v>174648</v>
      </c>
      <c r="D51" s="21">
        <f>C51/B51*100</f>
        <v>98.70297214357166</v>
      </c>
    </row>
    <row r="52" spans="1:4" ht="30" customHeight="1">
      <c r="A52" s="15" t="s">
        <v>31</v>
      </c>
      <c r="B52" s="36">
        <v>5507</v>
      </c>
      <c r="C52" s="38">
        <v>5130</v>
      </c>
      <c r="D52" s="21">
        <f>C52/B52*100</f>
        <v>93.15416742327946</v>
      </c>
    </row>
    <row r="53" spans="1:4" ht="16.5" customHeight="1">
      <c r="A53" s="14" t="s">
        <v>3</v>
      </c>
      <c r="B53" s="36">
        <f>B54+B55+B56+B57</f>
        <v>222894</v>
      </c>
      <c r="C53" s="36">
        <f>C54+C55+C56+C57</f>
        <v>212447</v>
      </c>
      <c r="D53" s="21">
        <f t="shared" si="0"/>
        <v>95.31301874433588</v>
      </c>
    </row>
    <row r="54" spans="1:4" ht="15.75">
      <c r="A54" s="15" t="s">
        <v>32</v>
      </c>
      <c r="B54" s="36">
        <v>8070</v>
      </c>
      <c r="C54" s="38">
        <v>8070</v>
      </c>
      <c r="D54" s="21">
        <f t="shared" si="0"/>
        <v>100</v>
      </c>
    </row>
    <row r="55" spans="1:4" ht="15.75">
      <c r="A55" s="15" t="s">
        <v>33</v>
      </c>
      <c r="B55" s="36">
        <v>34621</v>
      </c>
      <c r="C55" s="38">
        <v>29273</v>
      </c>
      <c r="D55" s="21">
        <f t="shared" si="0"/>
        <v>84.552728112995</v>
      </c>
    </row>
    <row r="56" spans="1:4" ht="15.75">
      <c r="A56" s="15" t="s">
        <v>34</v>
      </c>
      <c r="B56" s="36">
        <v>165922</v>
      </c>
      <c r="C56" s="38">
        <v>160963</v>
      </c>
      <c r="D56" s="21">
        <f t="shared" si="0"/>
        <v>97.01124624823713</v>
      </c>
    </row>
    <row r="57" spans="1:4" ht="30.75" customHeight="1">
      <c r="A57" s="15" t="s">
        <v>35</v>
      </c>
      <c r="B57" s="36">
        <v>14281</v>
      </c>
      <c r="C57" s="38">
        <v>14141</v>
      </c>
      <c r="D57" s="21">
        <f t="shared" si="0"/>
        <v>99.01967649324277</v>
      </c>
    </row>
    <row r="58" spans="1:4" ht="15.75" customHeight="1" hidden="1">
      <c r="A58" s="14" t="s">
        <v>16</v>
      </c>
      <c r="B58" s="36">
        <v>0</v>
      </c>
      <c r="C58" s="38">
        <v>0</v>
      </c>
      <c r="D58" s="21">
        <v>0</v>
      </c>
    </row>
    <row r="59" spans="1:4" ht="30.75" customHeight="1" hidden="1">
      <c r="A59" s="15" t="s">
        <v>36</v>
      </c>
      <c r="B59" s="36">
        <v>0</v>
      </c>
      <c r="C59" s="38">
        <v>0</v>
      </c>
      <c r="D59" s="21">
        <v>0</v>
      </c>
    </row>
    <row r="60" spans="1:4" ht="15.75">
      <c r="A60" s="14" t="s">
        <v>4</v>
      </c>
      <c r="B60" s="36">
        <f>B61+B62+B64+B65+B63</f>
        <v>1740760</v>
      </c>
      <c r="C60" s="36">
        <f>C61+C62+C64+C65+C63</f>
        <v>1729287</v>
      </c>
      <c r="D60" s="21">
        <f t="shared" si="0"/>
        <v>99.34092005790575</v>
      </c>
    </row>
    <row r="61" spans="1:4" ht="15.75">
      <c r="A61" s="15" t="s">
        <v>37</v>
      </c>
      <c r="B61" s="36">
        <v>754545</v>
      </c>
      <c r="C61" s="38">
        <v>747159</v>
      </c>
      <c r="D61" s="21">
        <f t="shared" si="0"/>
        <v>99.02113194044094</v>
      </c>
    </row>
    <row r="62" spans="1:4" ht="15.75">
      <c r="A62" s="15" t="s">
        <v>38</v>
      </c>
      <c r="B62" s="36">
        <v>681464</v>
      </c>
      <c r="C62" s="38">
        <v>681464</v>
      </c>
      <c r="D62" s="21">
        <f t="shared" si="0"/>
        <v>100</v>
      </c>
    </row>
    <row r="63" spans="1:4" ht="15.75">
      <c r="A63" s="15" t="s">
        <v>91</v>
      </c>
      <c r="B63" s="36">
        <v>73208</v>
      </c>
      <c r="C63" s="38">
        <v>73207</v>
      </c>
      <c r="D63" s="21">
        <f t="shared" si="0"/>
        <v>99.99863402906786</v>
      </c>
    </row>
    <row r="64" spans="1:4" ht="29.25" customHeight="1">
      <c r="A64" s="15" t="s">
        <v>39</v>
      </c>
      <c r="B64" s="36">
        <v>55763</v>
      </c>
      <c r="C64" s="38">
        <v>53106</v>
      </c>
      <c r="D64" s="21">
        <f t="shared" si="0"/>
        <v>95.2351917938418</v>
      </c>
    </row>
    <row r="65" spans="1:4" ht="15" customHeight="1">
      <c r="A65" s="15" t="s">
        <v>40</v>
      </c>
      <c r="B65" s="36">
        <v>175780</v>
      </c>
      <c r="C65" s="38">
        <v>174351</v>
      </c>
      <c r="D65" s="21">
        <f t="shared" si="0"/>
        <v>99.1870519968142</v>
      </c>
    </row>
    <row r="66" spans="1:4" ht="18" customHeight="1">
      <c r="A66" s="14" t="s">
        <v>12</v>
      </c>
      <c r="B66" s="36">
        <f>B67+B68</f>
        <v>106813</v>
      </c>
      <c r="C66" s="36">
        <f>C67+C68</f>
        <v>106303</v>
      </c>
      <c r="D66" s="21">
        <f t="shared" si="0"/>
        <v>99.52253002911631</v>
      </c>
    </row>
    <row r="67" spans="1:4" ht="17.25" customHeight="1">
      <c r="A67" s="15" t="s">
        <v>41</v>
      </c>
      <c r="B67" s="36">
        <v>89276</v>
      </c>
      <c r="C67" s="38">
        <v>89276</v>
      </c>
      <c r="D67" s="21">
        <f t="shared" si="0"/>
        <v>100</v>
      </c>
    </row>
    <row r="68" spans="1:4" ht="17.25" customHeight="1">
      <c r="A68" s="15" t="s">
        <v>42</v>
      </c>
      <c r="B68" s="36">
        <v>17537</v>
      </c>
      <c r="C68" s="38">
        <v>17027</v>
      </c>
      <c r="D68" s="21">
        <f t="shared" si="0"/>
        <v>97.09186291840109</v>
      </c>
    </row>
    <row r="69" spans="1:4" ht="16.5" customHeight="1">
      <c r="A69" s="14" t="s">
        <v>13</v>
      </c>
      <c r="B69" s="36">
        <f>B73</f>
        <v>76</v>
      </c>
      <c r="C69" s="36">
        <f>C73</f>
        <v>48</v>
      </c>
      <c r="D69" s="21">
        <f t="shared" si="0"/>
        <v>63.1578947368421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76</v>
      </c>
      <c r="C73" s="38">
        <v>48</v>
      </c>
      <c r="D73" s="21">
        <f t="shared" si="0"/>
        <v>63.1578947368421</v>
      </c>
    </row>
    <row r="74" spans="1:4" ht="15.75">
      <c r="A74" s="16" t="s">
        <v>6</v>
      </c>
      <c r="B74" s="38">
        <f>B75+B76+B77+B78+B79</f>
        <v>201541</v>
      </c>
      <c r="C74" s="38">
        <f>C75+C76+C77+C78+C79</f>
        <v>198299</v>
      </c>
      <c r="D74" s="21">
        <f t="shared" si="0"/>
        <v>98.39139430686559</v>
      </c>
    </row>
    <row r="75" spans="1:4" ht="15.75">
      <c r="A75" s="15" t="s">
        <v>47</v>
      </c>
      <c r="B75" s="36">
        <v>3088</v>
      </c>
      <c r="C75" s="38">
        <v>3088</v>
      </c>
      <c r="D75" s="21">
        <f t="shared" si="0"/>
        <v>100</v>
      </c>
    </row>
    <row r="76" spans="1:4" ht="17.25" customHeight="1">
      <c r="A76" s="15" t="s">
        <v>48</v>
      </c>
      <c r="B76" s="36">
        <v>61322</v>
      </c>
      <c r="C76" s="38">
        <v>61322</v>
      </c>
      <c r="D76" s="21">
        <f t="shared" si="0"/>
        <v>100</v>
      </c>
    </row>
    <row r="77" spans="1:4" ht="20.25" customHeight="1">
      <c r="A77" s="15" t="s">
        <v>49</v>
      </c>
      <c r="B77" s="36">
        <v>58085</v>
      </c>
      <c r="C77" s="38">
        <v>56806</v>
      </c>
      <c r="D77" s="21">
        <f t="shared" si="0"/>
        <v>97.79805457519153</v>
      </c>
    </row>
    <row r="78" spans="1:4" ht="15.75">
      <c r="A78" s="15" t="s">
        <v>50</v>
      </c>
      <c r="B78" s="36">
        <v>35325</v>
      </c>
      <c r="C78" s="38">
        <v>33572</v>
      </c>
      <c r="D78" s="21">
        <f t="shared" si="0"/>
        <v>95.03750884642605</v>
      </c>
    </row>
    <row r="79" spans="1:4" ht="31.5">
      <c r="A79" s="15" t="s">
        <v>51</v>
      </c>
      <c r="B79" s="36">
        <v>43721</v>
      </c>
      <c r="C79" s="38">
        <v>43511</v>
      </c>
      <c r="D79" s="21">
        <f aca="true" t="shared" si="1" ref="D79:D98">C79/B79*100</f>
        <v>99.51968161752933</v>
      </c>
    </row>
    <row r="80" spans="1:4" ht="15.75">
      <c r="A80" s="14" t="s">
        <v>5</v>
      </c>
      <c r="B80" s="36">
        <f>B81+B82</f>
        <v>162035</v>
      </c>
      <c r="C80" s="36">
        <f>C81+C82</f>
        <v>161216</v>
      </c>
      <c r="D80" s="21">
        <f t="shared" si="1"/>
        <v>99.49455364581726</v>
      </c>
    </row>
    <row r="81" spans="1:4" ht="15.75">
      <c r="A81" s="17" t="s">
        <v>52</v>
      </c>
      <c r="B81" s="36">
        <v>158770</v>
      </c>
      <c r="C81" s="38">
        <v>157976</v>
      </c>
      <c r="D81" s="21">
        <f t="shared" si="1"/>
        <v>99.49990552371355</v>
      </c>
    </row>
    <row r="82" spans="1:4" ht="15.75">
      <c r="A82" s="15" t="s">
        <v>53</v>
      </c>
      <c r="B82" s="36">
        <v>3265</v>
      </c>
      <c r="C82" s="38">
        <v>3240</v>
      </c>
      <c r="D82" s="21">
        <f t="shared" si="1"/>
        <v>99.23430321592649</v>
      </c>
    </row>
    <row r="83" spans="1:4" ht="15.75">
      <c r="A83" s="14" t="s">
        <v>14</v>
      </c>
      <c r="B83" s="36">
        <f>B84</f>
        <v>7912</v>
      </c>
      <c r="C83" s="36">
        <f>C84</f>
        <v>7912</v>
      </c>
      <c r="D83" s="21">
        <f t="shared" si="1"/>
        <v>100</v>
      </c>
    </row>
    <row r="84" spans="1:4" ht="18" customHeight="1">
      <c r="A84" s="15" t="s">
        <v>54</v>
      </c>
      <c r="B84" s="36">
        <v>7912</v>
      </c>
      <c r="C84" s="38">
        <v>7912</v>
      </c>
      <c r="D84" s="21">
        <f t="shared" si="1"/>
        <v>100</v>
      </c>
    </row>
    <row r="85" spans="1:4" ht="31.5" customHeight="1">
      <c r="A85" s="14" t="s">
        <v>15</v>
      </c>
      <c r="B85" s="36">
        <f>B86</f>
        <v>4232</v>
      </c>
      <c r="C85" s="36">
        <f>C86</f>
        <v>1897</v>
      </c>
      <c r="D85" s="21">
        <f t="shared" si="1"/>
        <v>44.82514177693761</v>
      </c>
    </row>
    <row r="86" spans="1:4" ht="30" customHeight="1">
      <c r="A86" s="14" t="s">
        <v>55</v>
      </c>
      <c r="B86" s="36">
        <v>4232</v>
      </c>
      <c r="C86" s="38">
        <v>1897</v>
      </c>
      <c r="D86" s="21">
        <f t="shared" si="1"/>
        <v>44.82514177693761</v>
      </c>
    </row>
    <row r="87" spans="1:4" ht="18" customHeight="1">
      <c r="A87" s="22" t="s">
        <v>7</v>
      </c>
      <c r="B87" s="41">
        <f>B9-B31</f>
        <v>-85305</v>
      </c>
      <c r="C87" s="41">
        <f>C9-C31</f>
        <v>-46872</v>
      </c>
      <c r="D87" s="27">
        <f t="shared" si="1"/>
        <v>54.94636891155267</v>
      </c>
    </row>
    <row r="88" spans="1:4" ht="34.5" customHeight="1">
      <c r="A88" s="30" t="s">
        <v>57</v>
      </c>
      <c r="B88" s="41">
        <f>B89+B92+B96+B95</f>
        <v>85305</v>
      </c>
      <c r="C88" s="41">
        <f>C89+C92+C96+C95</f>
        <v>46872</v>
      </c>
      <c r="D88" s="29">
        <f t="shared" si="1"/>
        <v>54.94636891155267</v>
      </c>
    </row>
    <row r="89" spans="1:4" ht="33" customHeight="1">
      <c r="A89" s="18" t="s">
        <v>79</v>
      </c>
      <c r="B89" s="42">
        <f>B90+B91</f>
        <v>71970</v>
      </c>
      <c r="C89" s="42">
        <f>C90+C91</f>
        <v>58000</v>
      </c>
      <c r="D89" s="29">
        <f t="shared" si="1"/>
        <v>80.58913436153952</v>
      </c>
    </row>
    <row r="90" spans="1:4" ht="48.75" customHeight="1">
      <c r="A90" s="19" t="s">
        <v>80</v>
      </c>
      <c r="B90" s="42">
        <v>210000</v>
      </c>
      <c r="C90" s="43">
        <v>159000</v>
      </c>
      <c r="D90" s="21">
        <f t="shared" si="1"/>
        <v>75.71428571428571</v>
      </c>
    </row>
    <row r="91" spans="1:4" ht="46.5" customHeight="1">
      <c r="A91" s="19" t="s">
        <v>81</v>
      </c>
      <c r="B91" s="42">
        <v>-138030</v>
      </c>
      <c r="C91" s="43">
        <v>-101000</v>
      </c>
      <c r="D91" s="21">
        <f t="shared" si="1"/>
        <v>73.17249873215968</v>
      </c>
    </row>
    <row r="92" spans="1:4" ht="33" customHeight="1">
      <c r="A92" s="10" t="s">
        <v>82</v>
      </c>
      <c r="B92" s="43">
        <f>B93-B94</f>
        <v>0</v>
      </c>
      <c r="C92" s="43">
        <f>C93-C94</f>
        <v>0</v>
      </c>
      <c r="D92" s="21" t="e">
        <f t="shared" si="1"/>
        <v>#DIV/0!</v>
      </c>
    </row>
    <row r="93" spans="1:4" ht="65.25" customHeight="1">
      <c r="A93" s="19" t="s">
        <v>56</v>
      </c>
      <c r="B93" s="43">
        <v>93324</v>
      </c>
      <c r="C93" s="43">
        <v>153000</v>
      </c>
      <c r="D93" s="21">
        <f t="shared" si="1"/>
        <v>163.94496592516396</v>
      </c>
    </row>
    <row r="94" spans="1:4" ht="62.25" customHeight="1">
      <c r="A94" s="19" t="s">
        <v>83</v>
      </c>
      <c r="B94" s="43">
        <v>93324</v>
      </c>
      <c r="C94" s="43">
        <v>153000</v>
      </c>
      <c r="D94" s="21">
        <f>C94/B94*100</f>
        <v>163.94496592516396</v>
      </c>
    </row>
    <row r="95" spans="1:4" ht="18" customHeight="1">
      <c r="A95" s="19" t="s">
        <v>84</v>
      </c>
      <c r="B95" s="43">
        <v>5798</v>
      </c>
      <c r="C95" s="43">
        <v>5798</v>
      </c>
      <c r="D95" s="21">
        <f>C95/B95*100</f>
        <v>100</v>
      </c>
    </row>
    <row r="96" spans="1:4" ht="33" customHeight="1">
      <c r="A96" s="10" t="s">
        <v>85</v>
      </c>
      <c r="B96" s="38">
        <f>B97+B98</f>
        <v>7537</v>
      </c>
      <c r="C96" s="38">
        <f>C97+C98</f>
        <v>-16926</v>
      </c>
      <c r="D96" s="21">
        <f t="shared" si="1"/>
        <v>-224.57211091946397</v>
      </c>
    </row>
    <row r="97" spans="1:4" ht="18" customHeight="1">
      <c r="A97" s="10" t="s">
        <v>86</v>
      </c>
      <c r="B97" s="38">
        <v>-3090028</v>
      </c>
      <c r="C97" s="38">
        <v>-4292669</v>
      </c>
      <c r="D97" s="21">
        <f t="shared" si="1"/>
        <v>138.9200680382184</v>
      </c>
    </row>
    <row r="98" spans="1:4" ht="18" customHeight="1">
      <c r="A98" s="10" t="s">
        <v>87</v>
      </c>
      <c r="B98" s="38">
        <v>3097565</v>
      </c>
      <c r="C98" s="38">
        <v>4275743</v>
      </c>
      <c r="D98" s="21">
        <f t="shared" si="1"/>
        <v>138.03561830018094</v>
      </c>
    </row>
    <row r="99" spans="2:3" ht="12.75">
      <c r="B99" s="20"/>
      <c r="C99" s="34"/>
    </row>
    <row r="100" ht="33" customHeight="1"/>
    <row r="101" spans="3:4" ht="12.75">
      <c r="C101" s="47"/>
      <c r="D101" s="47"/>
    </row>
  </sheetData>
  <sheetProtection/>
  <mergeCells count="7">
    <mergeCell ref="C101:D101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2019-01-21T02:13:01Z</dcterms:modified>
  <cp:category/>
  <cp:version/>
  <cp:contentType/>
  <cp:contentStatus/>
</cp:coreProperties>
</file>