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<sst xmlns="http://schemas.openxmlformats.org/spreadsheetml/2006/main" count="95" uniqueCount="93">
  <si>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</si>
  <si>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</si>
  <si>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</si>
  <si>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</si>
  <si>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</si>
  <si>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</si>
  <si>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</si>
  <si>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</si>
  <si>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</si>
  <si>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</si>
  <si>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</si>
  <si>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</si>
  <si>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</si>
  <si>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</si>
  <si>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</si>
  <si>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</si>
  <si>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</si>
  <si>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</si>
  <si>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</si>
  <si>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</si>
  <si>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</si>
  <si>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</si>
  <si>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</si>
  <si>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</si>
  <si>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</si>
  <si>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</si>
  <si>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</si>
  <si>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</si>
  <si>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</si>
  <si>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</si>
  <si>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</si>
  <si>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</si>
  <si>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</si>
  <si>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</si>
  <si>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</si>
  <si>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</si>
  <si>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</si>
  <si>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</si>
  <si>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</si>
  <si>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</si>
  <si>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</si>
  <si>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</si>
  <si>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</si>
  <si>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</si>
  <si>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</si>
  <si>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</si>
  <si>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</si>
  <si>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</si>
  <si>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</si>
  <si>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</si>
  <si>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</si>
  <si>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</si>
  <si>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</si>
  <si>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</si>
  <si>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</si>
  <si>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</si>
  <si>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</si>
  <si>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</si>
  <si>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</si>
  <si>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</si>
  <si>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</si>
  <si>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</si>
  <si>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</si>
  <si>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</si>
  <si>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</si>
  <si>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</si>
  <si>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</si>
  <si>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</si>
  <si>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</si>
  <si>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</si>
  <si>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</si>
  <si>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</si>
  <si>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</si>
  <si>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</si>
  <si>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</si>
  <si>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</si>
  <si>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</si>
  <si>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</si>
  <si>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</si>
  <si>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</si>
  <si>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</si>
  <si>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</si>
  <si>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</si>
  <si>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</si>
  <si>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</si>
  <si>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</si>
  <si>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</si>
  <si>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</si>
  <si>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</si>
  <si>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</si>
  <si>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План  на 2021 год 
</t>
  </si>
  <si>
    <t xml:space="preserve">   Охрана окружающей среды</t>
  </si>
  <si>
    <t xml:space="preserve"> Сведения о ходе исполнения  бюджета города Ачинска на 01.04.2021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</si>
</sst>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82">
      <selection activeCell="D29" sqref="D29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2" t="s">
        <v>92</v>
      </c>
      <c r="B3" s="52"/>
      <c r="C3" s="52"/>
      <c r="D3" s="52"/>
    </row>
    <row r="4" ht="14.25" customHeight="1">
      <c r="D4" s="5" t="s">
        <v>17</v>
      </c>
    </row>
    <row r="5" spans="1:5" ht="20.25" customHeight="1">
      <c r="A5" s="51" t="s">
        <v>9</v>
      </c>
      <c r="B5" s="51" t="s">
        <v>90</v>
      </c>
      <c r="C5" s="53" t="s">
        <v>87</v>
      </c>
      <c r="D5" s="51" t="s">
        <v>10</v>
      </c>
      <c r="E5" s="50"/>
    </row>
    <row r="6" spans="1:5" ht="17.25" customHeight="1">
      <c r="A6" s="51"/>
      <c r="B6" s="51"/>
      <c r="C6" s="53"/>
      <c r="D6" s="51"/>
      <c r="E6" s="50"/>
    </row>
    <row r="7" spans="1:5" ht="21" customHeight="1">
      <c r="A7" s="51"/>
      <c r="B7" s="51"/>
      <c r="C7" s="53"/>
      <c r="D7" s="51"/>
      <c r="E7" s="50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58</v>
      </c>
      <c r="B9" s="35">
        <f>B10+B26+B27+B28+B29</f>
        <v>3610393</v>
      </c>
      <c r="C9" s="35">
        <f>C10+C26+C27+C28+C29</f>
        <v>690959</v>
      </c>
      <c r="D9" s="27">
        <f>C9/B9*100</f>
        <v>19.1380550538404</v>
      </c>
    </row>
    <row r="10" spans="1:4" s="2" customFormat="1" ht="18" customHeight="1">
      <c r="A10" s="23" t="s">
        <v>11</v>
      </c>
      <c r="B10" s="36">
        <f>B11+B12+B13+B14+B15+B16+B17+B18+B19+B20+B21+B22+B23+B24+B25</f>
        <v>1171353</v>
      </c>
      <c r="C10" s="36">
        <f>C11+C12+C13+C14+C15+C16+C17+C18+C19+C20+C21+C22+C23+C24+C25</f>
        <v>272767</v>
      </c>
      <c r="D10" s="21">
        <f aca="true" t="shared" si="0" ref="D10:D77">C10/B10*100</f>
        <v>23.286490067468986</v>
      </c>
    </row>
    <row r="11" spans="1:4" ht="17.25" customHeight="1">
      <c r="A11" s="11" t="s">
        <v>60</v>
      </c>
      <c r="B11" s="36">
        <v>52738</v>
      </c>
      <c r="C11" s="44">
        <v>13869</v>
      </c>
      <c r="D11" s="21">
        <f t="shared" si="0"/>
        <v>26.297925594448024</v>
      </c>
    </row>
    <row r="12" spans="1:4" ht="16.5" customHeight="1">
      <c r="A12" s="12" t="s">
        <v>61</v>
      </c>
      <c r="B12" s="36">
        <v>657460</v>
      </c>
      <c r="C12" s="44">
        <v>141061</v>
      </c>
      <c r="D12" s="21">
        <f t="shared" si="0"/>
        <v>21.455449761202203</v>
      </c>
    </row>
    <row r="13" spans="1:4" ht="53.25" customHeight="1">
      <c r="A13" s="12" t="s">
        <v>62</v>
      </c>
      <c r="B13" s="36">
        <v>22986</v>
      </c>
      <c r="C13" s="44">
        <v>5154</v>
      </c>
      <c r="D13" s="21">
        <f t="shared" si="0"/>
        <v>22.42234403549987</v>
      </c>
    </row>
    <row r="14" spans="1:4" ht="17.25" customHeight="1">
      <c r="A14" s="12" t="s">
        <v>63</v>
      </c>
      <c r="B14" s="36">
        <v>121283</v>
      </c>
      <c r="C14" s="44">
        <v>36621</v>
      </c>
      <c r="D14" s="21">
        <f t="shared" si="0"/>
        <v>30.194668667496682</v>
      </c>
    </row>
    <row r="15" spans="1:4" ht="18" customHeight="1">
      <c r="A15" s="12" t="s">
        <v>64</v>
      </c>
      <c r="B15" s="36">
        <v>33792</v>
      </c>
      <c r="C15" s="44">
        <v>2435</v>
      </c>
      <c r="D15" s="21">
        <f t="shared" si="0"/>
        <v>7.205847537878787</v>
      </c>
    </row>
    <row r="16" spans="1:4" ht="16.5" customHeight="1">
      <c r="A16" s="12" t="s">
        <v>65</v>
      </c>
      <c r="B16" s="36">
        <v>38390</v>
      </c>
      <c r="C16" s="44">
        <v>7397</v>
      </c>
      <c r="D16" s="21">
        <f t="shared" si="0"/>
        <v>19.268038551706173</v>
      </c>
    </row>
    <row r="17" spans="1:4" ht="17.25" customHeight="1">
      <c r="A17" s="12" t="s">
        <v>66</v>
      </c>
      <c r="B17" s="36">
        <v>24579</v>
      </c>
      <c r="C17" s="44">
        <v>5900</v>
      </c>
      <c r="D17" s="21">
        <f t="shared" si="0"/>
        <v>24.004231254322796</v>
      </c>
    </row>
    <row r="18" spans="1:4" ht="49.5" customHeight="1">
      <c r="A18" s="10" t="s">
        <v>67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68</v>
      </c>
      <c r="B19" s="36">
        <v>111643</v>
      </c>
      <c r="C19" s="44">
        <v>23153</v>
      </c>
      <c r="D19" s="21">
        <f t="shared" si="0"/>
        <v>20.738425158764993</v>
      </c>
    </row>
    <row r="20" spans="1:4" ht="30.75" customHeight="1">
      <c r="A20" s="12" t="s">
        <v>69</v>
      </c>
      <c r="B20" s="36">
        <v>47078</v>
      </c>
      <c r="C20" s="44">
        <v>23129</v>
      </c>
      <c r="D20" s="21">
        <f t="shared" si="0"/>
        <v>49.12910488975742</v>
      </c>
    </row>
    <row r="21" spans="1:4" ht="33" customHeight="1">
      <c r="A21" s="12" t="s">
        <v>70</v>
      </c>
      <c r="B21" s="36">
        <v>42026</v>
      </c>
      <c r="C21" s="44">
        <v>6945</v>
      </c>
      <c r="D21" s="21">
        <f t="shared" si="0"/>
        <v>16.52548422405178</v>
      </c>
    </row>
    <row r="22" spans="1:4" ht="32.25" customHeight="1">
      <c r="A22" s="12" t="s">
        <v>71</v>
      </c>
      <c r="B22" s="36">
        <v>15595</v>
      </c>
      <c r="C22" s="44">
        <v>5492</v>
      </c>
      <c r="D22" s="21">
        <f t="shared" si="0"/>
        <v>35.21641551779416</v>
      </c>
    </row>
    <row r="23" spans="1:4" ht="18.75" customHeight="1">
      <c r="A23" s="12" t="s">
        <v>72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73</v>
      </c>
      <c r="B24" s="36">
        <v>3782</v>
      </c>
      <c r="C24" s="44">
        <v>1213</v>
      </c>
      <c r="D24" s="21">
        <f t="shared" si="0"/>
        <v>32.07297726070862</v>
      </c>
    </row>
    <row r="25" spans="1:4" ht="17.25" customHeight="1">
      <c r="A25" s="12" t="s">
        <v>74</v>
      </c>
      <c r="B25" s="36">
        <v>0</v>
      </c>
      <c r="C25" s="44">
        <v>398</v>
      </c>
      <c r="D25" s="21">
        <v>0</v>
      </c>
    </row>
    <row r="26" spans="1:4" ht="31.5" customHeight="1">
      <c r="A26" s="24" t="s">
        <v>8</v>
      </c>
      <c r="B26" s="44">
        <v>2439907</v>
      </c>
      <c r="C26" s="45">
        <v>420157</v>
      </c>
      <c r="D26" s="21">
        <f t="shared" si="0"/>
        <v>17.220205524226948</v>
      </c>
    </row>
    <row r="27" spans="1:4" ht="47.25" customHeight="1">
      <c r="A27" s="25" t="s">
        <v>86</v>
      </c>
      <c r="B27" s="44">
        <v>466</v>
      </c>
      <c r="C27" s="44">
        <v>0</v>
      </c>
      <c r="D27" s="21">
        <f t="shared" si="0"/>
        <v>0</v>
      </c>
    </row>
    <row r="28" spans="1:4" ht="94.5" customHeight="1">
      <c r="A28" s="25" t="s">
        <v>75</v>
      </c>
      <c r="B28" s="36">
        <v>0</v>
      </c>
      <c r="C28" s="37">
        <v>63</v>
      </c>
      <c r="D28" s="21">
        <v>0</v>
      </c>
    </row>
    <row r="29" spans="1:4" ht="63" customHeight="1">
      <c r="A29" s="24" t="s">
        <v>76</v>
      </c>
      <c r="B29" s="38">
        <v>-1333</v>
      </c>
      <c r="C29" s="37">
        <v>-2028</v>
      </c>
      <c r="D29" s="21">
        <f t="shared" si="0"/>
        <v>152.13803450862716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59</v>
      </c>
      <c r="B31" s="39">
        <f>B32+B41+B46+B51+B60+B66+B69+B74+B79+B82+B84+B58</f>
        <v>3724569</v>
      </c>
      <c r="C31" s="39">
        <f>C32+C41+C46+C51+C60+C66+C69+C74+C79+C82+C84+C58</f>
        <v>702709</v>
      </c>
      <c r="D31" s="28">
        <f>C31/B31*100</f>
        <v>18.86685412459804</v>
      </c>
    </row>
    <row r="32" spans="1:4" ht="16.5" customHeight="1">
      <c r="A32" s="14" t="s">
        <v>1</v>
      </c>
      <c r="B32" s="40">
        <f>B33+B34+B35+B37+B38+B39+B40</f>
        <v>229163</v>
      </c>
      <c r="C32" s="40">
        <f>C33+C34+C35+C37+C38+C39+C40</f>
        <v>40463</v>
      </c>
      <c r="D32" s="28">
        <f>C32/B32*100</f>
        <v>17.656864328011064</v>
      </c>
    </row>
    <row r="33" spans="1:4" ht="61.5" customHeight="1">
      <c r="A33" s="15" t="s">
        <v>18</v>
      </c>
      <c r="B33" s="36">
        <v>2394</v>
      </c>
      <c r="C33" s="38">
        <v>383</v>
      </c>
      <c r="D33" s="21">
        <f t="shared" si="0"/>
        <v>15.998329156223893</v>
      </c>
    </row>
    <row r="34" spans="1:4" ht="77.25" customHeight="1">
      <c r="A34" s="15" t="s">
        <v>19</v>
      </c>
      <c r="B34" s="36">
        <v>13913</v>
      </c>
      <c r="C34" s="38">
        <v>2369</v>
      </c>
      <c r="D34" s="21">
        <f t="shared" si="0"/>
        <v>17.02724071012722</v>
      </c>
    </row>
    <row r="35" spans="1:4" ht="96.75" customHeight="1">
      <c r="A35" s="15" t="s">
        <v>20</v>
      </c>
      <c r="B35" s="38">
        <v>112363</v>
      </c>
      <c r="C35" s="38">
        <v>20403</v>
      </c>
      <c r="D35" s="21">
        <f>C35/B35*100</f>
        <v>18.158112545944842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38</v>
      </c>
      <c r="C37" s="38">
        <v>0</v>
      </c>
      <c r="D37" s="21">
        <f>C37/B37*100</f>
        <v>0</v>
      </c>
    </row>
    <row r="38" spans="1:4" ht="66.75" customHeight="1">
      <c r="A38" s="15" t="s">
        <v>22</v>
      </c>
      <c r="B38" s="36">
        <v>19542</v>
      </c>
      <c r="C38" s="38">
        <v>3643</v>
      </c>
      <c r="D38" s="21">
        <f t="shared" si="0"/>
        <v>18.64189949851602</v>
      </c>
    </row>
    <row r="39" spans="1:4" ht="15" customHeight="1">
      <c r="A39" s="15" t="s">
        <v>23</v>
      </c>
      <c r="B39" s="36">
        <v>3206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77707</v>
      </c>
      <c r="C40" s="38">
        <v>13665</v>
      </c>
      <c r="D40" s="21">
        <f t="shared" si="0"/>
        <v>17.58528832666298</v>
      </c>
    </row>
    <row r="41" spans="1:4" ht="34.5" customHeight="1">
      <c r="A41" s="14" t="s">
        <v>2</v>
      </c>
      <c r="B41" s="36">
        <f>B43+B45</f>
        <v>30912</v>
      </c>
      <c r="C41" s="36">
        <f>C43+C45</f>
        <v>5282</v>
      </c>
      <c r="D41" s="21">
        <f t="shared" si="0"/>
        <v>17.08721532091097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26368</v>
      </c>
      <c r="C43" s="38">
        <v>5272</v>
      </c>
      <c r="D43" s="21">
        <f t="shared" si="0"/>
        <v>19.993932038834952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 t="e">
        <f t="shared" si="0"/>
        <v>#DIV/0!</v>
      </c>
    </row>
    <row r="45" spans="1:4" ht="18" customHeight="1">
      <c r="A45" s="46" t="s">
        <v>89</v>
      </c>
      <c r="B45" s="36">
        <v>4544</v>
      </c>
      <c r="C45" s="38">
        <v>10</v>
      </c>
      <c r="D45" s="21">
        <f t="shared" si="0"/>
        <v>0.22007042253521128</v>
      </c>
    </row>
    <row r="46" spans="1:4" ht="15.75">
      <c r="A46" s="14" t="s">
        <v>28</v>
      </c>
      <c r="B46" s="38">
        <f>B48+B49+B50</f>
        <v>234772</v>
      </c>
      <c r="C46" s="38">
        <f>C48+C49+C50</f>
        <v>28755</v>
      </c>
      <c r="D46" s="21">
        <f t="shared" si="0"/>
        <v>12.248053430562418</v>
      </c>
    </row>
    <row r="47" spans="1:4" ht="15.75" hidden="1">
      <c r="A47" s="18" t="s">
        <v>57</v>
      </c>
      <c r="B47" s="36">
        <v>0</v>
      </c>
      <c r="C47" s="38">
        <v>0</v>
      </c>
      <c r="D47" s="21">
        <v>0</v>
      </c>
    </row>
    <row r="48" spans="1:4" ht="16.5" customHeight="1">
      <c r="A48" s="15" t="s">
        <v>29</v>
      </c>
      <c r="B48" s="36">
        <v>97293</v>
      </c>
      <c r="C48" s="38">
        <v>12375</v>
      </c>
      <c r="D48" s="21">
        <f>C48/B48*100</f>
        <v>12.71931176960316</v>
      </c>
    </row>
    <row r="49" spans="1:4" ht="18" customHeight="1">
      <c r="A49" s="15" t="s">
        <v>30</v>
      </c>
      <c r="B49" s="36">
        <v>135978</v>
      </c>
      <c r="C49" s="38">
        <v>16380</v>
      </c>
      <c r="D49" s="21">
        <f>C49/B49*100</f>
        <v>12.046066275426908</v>
      </c>
    </row>
    <row r="50" spans="1:4" ht="30" customHeight="1">
      <c r="A50" s="15" t="s">
        <v>31</v>
      </c>
      <c r="B50" s="36">
        <v>1501</v>
      </c>
      <c r="C50" s="38">
        <v>0</v>
      </c>
      <c r="D50" s="21">
        <f>C50/B50*100</f>
        <v>0</v>
      </c>
    </row>
    <row r="51" spans="1:4" ht="16.5" customHeight="1">
      <c r="A51" s="14" t="s">
        <v>3</v>
      </c>
      <c r="B51" s="36">
        <f>B52+B53+B54+B55</f>
        <v>467228</v>
      </c>
      <c r="C51" s="36">
        <f>C52+C53+C54+C55</f>
        <v>39175</v>
      </c>
      <c r="D51" s="21">
        <f t="shared" si="0"/>
        <v>8.384557432345664</v>
      </c>
    </row>
    <row r="52" spans="1:4" ht="15.75">
      <c r="A52" s="15" t="s">
        <v>32</v>
      </c>
      <c r="B52" s="36">
        <v>200311</v>
      </c>
      <c r="C52" s="38">
        <v>20829</v>
      </c>
      <c r="D52" s="21">
        <f>C52/B52*100</f>
        <v>10.398330595923339</v>
      </c>
    </row>
    <row r="53" spans="1:4" ht="15.75">
      <c r="A53" s="15" t="s">
        <v>33</v>
      </c>
      <c r="B53" s="36">
        <v>54197</v>
      </c>
      <c r="C53" s="38">
        <v>7</v>
      </c>
      <c r="D53" s="21">
        <f>C53/B53*100</f>
        <v>0.012915844050408694</v>
      </c>
    </row>
    <row r="54" spans="1:4" ht="15.75">
      <c r="A54" s="15" t="s">
        <v>34</v>
      </c>
      <c r="B54" s="36">
        <v>194878</v>
      </c>
      <c r="C54" s="38">
        <v>15232</v>
      </c>
      <c r="D54" s="21">
        <f t="shared" si="0"/>
        <v>7.816172169254611</v>
      </c>
    </row>
    <row r="55" spans="1:4" ht="30.75" customHeight="1">
      <c r="A55" s="15" t="s">
        <v>35</v>
      </c>
      <c r="B55" s="36">
        <v>17842</v>
      </c>
      <c r="C55" s="38">
        <v>3107</v>
      </c>
      <c r="D55" s="21">
        <f t="shared" si="0"/>
        <v>17.413967044053358</v>
      </c>
    </row>
    <row r="56" spans="1:4" ht="15.75" customHeight="1" hidden="1">
      <c r="A56" s="14" t="s">
        <v>16</v>
      </c>
      <c r="B56" s="36">
        <v>0</v>
      </c>
      <c r="C56" s="38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6">
        <v>0</v>
      </c>
      <c r="C57" s="38">
        <v>0</v>
      </c>
      <c r="D57" s="21" t="e">
        <f t="shared" si="0"/>
        <v>#DIV/0!</v>
      </c>
    </row>
    <row r="58" spans="1:4" ht="17.25" customHeight="1">
      <c r="A58" s="47" t="s">
        <v>91</v>
      </c>
      <c r="B58" s="36">
        <f>B59</f>
        <v>1992</v>
      </c>
      <c r="C58" s="36">
        <f>C59</f>
        <v>20</v>
      </c>
      <c r="D58" s="21">
        <f t="shared" si="0"/>
        <v>1.0040160642570282</v>
      </c>
    </row>
    <row r="59" spans="1:4" ht="30.75" customHeight="1">
      <c r="A59" s="15" t="s">
        <v>36</v>
      </c>
      <c r="B59" s="36">
        <v>1992</v>
      </c>
      <c r="C59" s="38">
        <v>20</v>
      </c>
      <c r="D59" s="21">
        <f t="shared" si="0"/>
        <v>1.0040160642570282</v>
      </c>
    </row>
    <row r="60" spans="1:4" ht="15.75">
      <c r="A60" s="14" t="s">
        <v>4</v>
      </c>
      <c r="B60" s="36">
        <f>B61+B62+B64+B65+B63</f>
        <v>2215315</v>
      </c>
      <c r="C60" s="36">
        <f>C61+C62+C64+C65+C63</f>
        <v>497269</v>
      </c>
      <c r="D60" s="21">
        <f t="shared" si="0"/>
        <v>22.446875500775285</v>
      </c>
    </row>
    <row r="61" spans="1:4" ht="15.75">
      <c r="A61" s="15" t="s">
        <v>37</v>
      </c>
      <c r="B61" s="36">
        <v>981103</v>
      </c>
      <c r="C61" s="38">
        <v>235414</v>
      </c>
      <c r="D61" s="21">
        <f t="shared" si="0"/>
        <v>23.99483030833664</v>
      </c>
    </row>
    <row r="62" spans="1:4" ht="15.75">
      <c r="A62" s="15" t="s">
        <v>38</v>
      </c>
      <c r="B62" s="36">
        <v>831889</v>
      </c>
      <c r="C62" s="38">
        <v>194544</v>
      </c>
      <c r="D62" s="21">
        <f t="shared" si="0"/>
        <v>23.385812289860787</v>
      </c>
    </row>
    <row r="63" spans="1:4" ht="15.75">
      <c r="A63" s="15" t="s">
        <v>88</v>
      </c>
      <c r="B63" s="36">
        <v>131563</v>
      </c>
      <c r="C63" s="38">
        <v>26894</v>
      </c>
      <c r="D63" s="21">
        <f t="shared" si="0"/>
        <v>20.44191756040832</v>
      </c>
    </row>
    <row r="64" spans="1:4" ht="29.25" customHeight="1">
      <c r="A64" s="15" t="s">
        <v>39</v>
      </c>
      <c r="B64" s="36">
        <v>62670</v>
      </c>
      <c r="C64" s="38">
        <v>5243</v>
      </c>
      <c r="D64" s="21">
        <f t="shared" si="0"/>
        <v>8.366044359342588</v>
      </c>
    </row>
    <row r="65" spans="1:4" ht="15" customHeight="1">
      <c r="A65" s="15" t="s">
        <v>40</v>
      </c>
      <c r="B65" s="36">
        <v>208090</v>
      </c>
      <c r="C65" s="38">
        <v>35174</v>
      </c>
      <c r="D65" s="21">
        <f t="shared" si="0"/>
        <v>16.90326301119708</v>
      </c>
    </row>
    <row r="66" spans="1:4" ht="18" customHeight="1">
      <c r="A66" s="14" t="s">
        <v>12</v>
      </c>
      <c r="B66" s="36">
        <f>B67+B68</f>
        <v>121333</v>
      </c>
      <c r="C66" s="36">
        <f>C67+C68</f>
        <v>27250</v>
      </c>
      <c r="D66" s="21">
        <f t="shared" si="0"/>
        <v>22.458852908936564</v>
      </c>
    </row>
    <row r="67" spans="1:4" ht="17.25" customHeight="1">
      <c r="A67" s="15" t="s">
        <v>41</v>
      </c>
      <c r="B67" s="36">
        <v>99234</v>
      </c>
      <c r="C67" s="38">
        <v>22269</v>
      </c>
      <c r="D67" s="21">
        <f t="shared" si="0"/>
        <v>22.440897273112036</v>
      </c>
    </row>
    <row r="68" spans="1:4" ht="17.25" customHeight="1">
      <c r="A68" s="15" t="s">
        <v>42</v>
      </c>
      <c r="B68" s="36">
        <v>22099</v>
      </c>
      <c r="C68" s="38">
        <v>4981</v>
      </c>
      <c r="D68" s="21">
        <f t="shared" si="0"/>
        <v>22.53948142449885</v>
      </c>
    </row>
    <row r="69" spans="1:4" ht="16.5" customHeight="1">
      <c r="A69" s="14" t="s">
        <v>13</v>
      </c>
      <c r="B69" s="36">
        <f>B73</f>
        <v>213</v>
      </c>
      <c r="C69" s="36">
        <f>C73</f>
        <v>0</v>
      </c>
      <c r="D69" s="21">
        <f t="shared" si="0"/>
        <v>0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213</v>
      </c>
      <c r="C73" s="38">
        <v>0</v>
      </c>
      <c r="D73" s="21">
        <f t="shared" si="0"/>
        <v>0</v>
      </c>
    </row>
    <row r="74" spans="1:4" ht="15.75">
      <c r="A74" s="16" t="s">
        <v>6</v>
      </c>
      <c r="B74" s="38">
        <f>B75+B76+B77+B78</f>
        <v>213945</v>
      </c>
      <c r="C74" s="38">
        <f>C75+C76+C77+C78</f>
        <v>21150</v>
      </c>
      <c r="D74" s="21">
        <f t="shared" si="0"/>
        <v>9.885718292084414</v>
      </c>
    </row>
    <row r="75" spans="1:4" ht="15.75">
      <c r="A75" s="15" t="s">
        <v>47</v>
      </c>
      <c r="B75" s="36">
        <v>5269</v>
      </c>
      <c r="C75" s="38">
        <v>1324</v>
      </c>
      <c r="D75" s="21">
        <f t="shared" si="0"/>
        <v>25.12810780034162</v>
      </c>
    </row>
    <row r="76" spans="1:4" ht="20.25" customHeight="1">
      <c r="A76" s="15" t="s">
        <v>48</v>
      </c>
      <c r="B76" s="36">
        <v>135340</v>
      </c>
      <c r="C76" s="38">
        <v>19385</v>
      </c>
      <c r="D76" s="21">
        <f t="shared" si="0"/>
        <v>14.323186049948278</v>
      </c>
    </row>
    <row r="77" spans="1:4" ht="15.75">
      <c r="A77" s="15" t="s">
        <v>49</v>
      </c>
      <c r="B77" s="36">
        <v>72388</v>
      </c>
      <c r="C77" s="38">
        <v>405</v>
      </c>
      <c r="D77" s="21">
        <f t="shared" si="0"/>
        <v>0.5594849975134</v>
      </c>
    </row>
    <row r="78" spans="1:4" ht="31.5">
      <c r="A78" s="15" t="s">
        <v>50</v>
      </c>
      <c r="B78" s="36">
        <v>948</v>
      </c>
      <c r="C78" s="38">
        <v>36</v>
      </c>
      <c r="D78" s="21">
        <f aca="true" t="shared" si="1" ref="D78:D97">C78/B78*100</f>
        <v>3.79746835443038</v>
      </c>
    </row>
    <row r="79" spans="1:4" ht="15.75">
      <c r="A79" s="14" t="s">
        <v>5</v>
      </c>
      <c r="B79" s="36">
        <f>B80+B81</f>
        <v>188312</v>
      </c>
      <c r="C79" s="36">
        <f>C80+C81</f>
        <v>39096</v>
      </c>
      <c r="D79" s="21">
        <f t="shared" si="1"/>
        <v>20.761289774416923</v>
      </c>
    </row>
    <row r="80" spans="1:4" ht="15.75">
      <c r="A80" s="17" t="s">
        <v>51</v>
      </c>
      <c r="B80" s="36">
        <v>185434</v>
      </c>
      <c r="C80" s="38">
        <v>38872</v>
      </c>
      <c r="D80" s="21">
        <f t="shared" si="1"/>
        <v>20.962714496802096</v>
      </c>
    </row>
    <row r="81" spans="1:4" ht="15.75">
      <c r="A81" s="15" t="s">
        <v>52</v>
      </c>
      <c r="B81" s="36">
        <v>2878</v>
      </c>
      <c r="C81" s="38">
        <v>224</v>
      </c>
      <c r="D81" s="21">
        <f t="shared" si="1"/>
        <v>7.78318276580959</v>
      </c>
    </row>
    <row r="82" spans="1:4" ht="15.75">
      <c r="A82" s="14" t="s">
        <v>14</v>
      </c>
      <c r="B82" s="36">
        <f>B83</f>
        <v>8308</v>
      </c>
      <c r="C82" s="36">
        <f>C83</f>
        <v>2077</v>
      </c>
      <c r="D82" s="21">
        <f t="shared" si="1"/>
        <v>25</v>
      </c>
    </row>
    <row r="83" spans="1:4" ht="18" customHeight="1">
      <c r="A83" s="15" t="s">
        <v>53</v>
      </c>
      <c r="B83" s="36">
        <v>8308</v>
      </c>
      <c r="C83" s="38">
        <v>2077</v>
      </c>
      <c r="D83" s="21">
        <f t="shared" si="1"/>
        <v>25</v>
      </c>
    </row>
    <row r="84" spans="1:4" ht="31.5" customHeight="1">
      <c r="A84" s="14" t="s">
        <v>15</v>
      </c>
      <c r="B84" s="36">
        <f>B85</f>
        <v>13076</v>
      </c>
      <c r="C84" s="36">
        <f>C85</f>
        <v>2172</v>
      </c>
      <c r="D84" s="21">
        <f t="shared" si="1"/>
        <v>16.610584276537168</v>
      </c>
    </row>
    <row r="85" spans="1:4" ht="30" customHeight="1">
      <c r="A85" s="14" t="s">
        <v>54</v>
      </c>
      <c r="B85" s="36">
        <v>13076</v>
      </c>
      <c r="C85" s="38">
        <v>2172</v>
      </c>
      <c r="D85" s="21">
        <f>C85/B85*100</f>
        <v>16.610584276537168</v>
      </c>
    </row>
    <row r="86" spans="1:4" ht="18" customHeight="1">
      <c r="A86" s="22" t="s">
        <v>7</v>
      </c>
      <c r="B86" s="41">
        <f>B9-B31</f>
        <v>-114176</v>
      </c>
      <c r="C86" s="41">
        <f>C9-C31</f>
        <v>-11750</v>
      </c>
      <c r="D86" s="48">
        <f>C86/B86*100</f>
        <v>10.291129484304932</v>
      </c>
    </row>
    <row r="87" spans="1:4" ht="34.5" customHeight="1">
      <c r="A87" s="30" t="s">
        <v>56</v>
      </c>
      <c r="B87" s="41">
        <f>B88+B91+B95+B94</f>
        <v>114176</v>
      </c>
      <c r="C87" s="41">
        <f>C88+C91+C95+C94</f>
        <v>11750</v>
      </c>
      <c r="D87" s="48">
        <f>C87/B87*100</f>
        <v>10.291129484304932</v>
      </c>
    </row>
    <row r="88" spans="1:4" ht="33" customHeight="1">
      <c r="A88" s="18" t="s">
        <v>77</v>
      </c>
      <c r="B88" s="42">
        <f>B89+B90</f>
        <v>0</v>
      </c>
      <c r="C88" s="42">
        <f>C89+C90</f>
        <v>-44302</v>
      </c>
      <c r="D88" s="29">
        <v>0</v>
      </c>
    </row>
    <row r="89" spans="1:4" ht="48.75" customHeight="1">
      <c r="A89" s="19" t="s">
        <v>78</v>
      </c>
      <c r="B89" s="42">
        <v>376096</v>
      </c>
      <c r="C89" s="43">
        <v>0</v>
      </c>
      <c r="D89" s="21">
        <f t="shared" si="1"/>
        <v>0</v>
      </c>
    </row>
    <row r="90" spans="1:4" ht="46.5" customHeight="1">
      <c r="A90" s="19" t="s">
        <v>79</v>
      </c>
      <c r="B90" s="42">
        <v>-376096</v>
      </c>
      <c r="C90" s="43">
        <v>-44302</v>
      </c>
      <c r="D90" s="21">
        <f t="shared" si="1"/>
        <v>11.779439292095635</v>
      </c>
    </row>
    <row r="91" spans="1:4" ht="33" customHeight="1">
      <c r="A91" s="10" t="s">
        <v>80</v>
      </c>
      <c r="B91" s="43">
        <f>B92-B93</f>
        <v>0</v>
      </c>
      <c r="C91" s="43">
        <f>C92-C93</f>
        <v>0</v>
      </c>
      <c r="D91" s="21">
        <v>0</v>
      </c>
    </row>
    <row r="92" spans="1:4" ht="65.25" customHeight="1">
      <c r="A92" s="19" t="s">
        <v>55</v>
      </c>
      <c r="B92" s="43">
        <v>136617</v>
      </c>
      <c r="C92" s="43">
        <v>0</v>
      </c>
      <c r="D92" s="21">
        <f t="shared" si="1"/>
        <v>0</v>
      </c>
    </row>
    <row r="93" spans="1:4" ht="62.25" customHeight="1">
      <c r="A93" s="19" t="s">
        <v>81</v>
      </c>
      <c r="B93" s="43">
        <v>136617</v>
      </c>
      <c r="C93" s="43">
        <v>0</v>
      </c>
      <c r="D93" s="21">
        <f>C93/B93*100</f>
        <v>0</v>
      </c>
    </row>
    <row r="94" spans="1:4" ht="18" customHeight="1">
      <c r="A94" s="19" t="s">
        <v>82</v>
      </c>
      <c r="B94" s="43">
        <v>0</v>
      </c>
      <c r="C94" s="43">
        <v>150883</v>
      </c>
      <c r="D94" s="21">
        <v>0</v>
      </c>
    </row>
    <row r="95" spans="1:4" ht="33" customHeight="1">
      <c r="A95" s="10" t="s">
        <v>83</v>
      </c>
      <c r="B95" s="38">
        <f>B96+B97</f>
        <v>114176</v>
      </c>
      <c r="C95" s="38">
        <f>C96+C97</f>
        <v>-94831</v>
      </c>
      <c r="D95" s="21">
        <v>0</v>
      </c>
    </row>
    <row r="96" spans="1:4" ht="18" customHeight="1">
      <c r="A96" s="10" t="s">
        <v>84</v>
      </c>
      <c r="B96" s="38">
        <v>-3964132</v>
      </c>
      <c r="C96" s="38">
        <v>-1294784</v>
      </c>
      <c r="D96" s="21">
        <f t="shared" si="1"/>
        <v>32.66248449849803</v>
      </c>
    </row>
    <row r="97" spans="1:4" ht="18" customHeight="1">
      <c r="A97" s="10" t="s">
        <v>85</v>
      </c>
      <c r="B97" s="38">
        <v>4078308</v>
      </c>
      <c r="C97" s="38">
        <v>1199953</v>
      </c>
      <c r="D97" s="21">
        <f t="shared" si="1"/>
        <v>29.42281455937119</v>
      </c>
    </row>
    <row r="98" spans="2:3" ht="12.75">
      <c r="B98" s="20"/>
      <c r="C98" s="34"/>
    </row>
    <row r="99" ht="33" customHeight="1"/>
    <row r="100" spans="3:4" ht="12.75">
      <c r="C100" s="49"/>
      <c r="D100" s="49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2021-02-15T04:12:50Z</cp:lastPrinted>
  <dcterms:created xsi:type="dcterms:W3CDTF">1996-10-08T23:32:33Z</dcterms:created>
  <dcterms:modified xsi:type="dcterms:W3CDTF">2021-04-12T04:17:51Z</dcterms:modified>
  <cp:category/>
  <cp:version/>
  <cp:contentType/>
  <cp:contentStatus/>
</cp:coreProperties>
</file>